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325" windowHeight="120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C34" i="1"/>
  <c r="B34"/>
  <c r="B33"/>
  <c r="B37"/>
  <c r="C37" s="1"/>
  <c r="B35"/>
  <c r="C35" s="1"/>
  <c r="C33"/>
  <c r="B20"/>
  <c r="B21" s="1"/>
  <c r="B36" s="1"/>
  <c r="C36" s="1"/>
  <c r="B41"/>
  <c r="B29"/>
  <c r="B28"/>
  <c r="B22"/>
  <c r="B38" l="1"/>
  <c r="B30"/>
  <c r="C30" s="1"/>
  <c r="B23"/>
  <c r="B24" s="1"/>
  <c r="B25" s="1"/>
  <c r="C25" l="1"/>
  <c r="B42"/>
  <c r="C42" s="1"/>
  <c r="C38"/>
  <c r="B43" l="1"/>
  <c r="C43" s="1"/>
</calcChain>
</file>

<file path=xl/sharedStrings.xml><?xml version="1.0" encoding="utf-8"?>
<sst xmlns="http://schemas.openxmlformats.org/spreadsheetml/2006/main" count="46" uniqueCount="40">
  <si>
    <t>Adult food</t>
  </si>
  <si>
    <t>Income</t>
  </si>
  <si>
    <t># of adults</t>
  </si>
  <si>
    <t># of stay-cars</t>
  </si>
  <si>
    <t># of shuttle cars</t>
  </si>
  <si>
    <t>Miles one-way</t>
  </si>
  <si>
    <t>Car capacity</t>
  </si>
  <si>
    <t>Mileage expenses</t>
  </si>
  <si>
    <t>Mileage rate</t>
  </si>
  <si>
    <t>Adult food each</t>
  </si>
  <si>
    <t>Stay-car miles</t>
  </si>
  <si>
    <t>Shuttle-car miles</t>
  </si>
  <si>
    <t>Total miles</t>
  </si>
  <si>
    <t>Profit/Loss</t>
  </si>
  <si>
    <t>Inputs</t>
  </si>
  <si>
    <t>Transportation</t>
  </si>
  <si>
    <t>Food</t>
  </si>
  <si>
    <t>Totals</t>
  </si>
  <si>
    <t>Expenses</t>
  </si>
  <si>
    <t>Seat gap</t>
  </si>
  <si>
    <t>Positive means more seats required; negative means empty seats</t>
  </si>
  <si>
    <t>Including driver</t>
  </si>
  <si>
    <t>Total food</t>
  </si>
  <si>
    <t># of Scouts</t>
  </si>
  <si>
    <t>Scout food</t>
  </si>
  <si>
    <t>Per Scout</t>
  </si>
  <si>
    <t>Scout food each</t>
  </si>
  <si>
    <t>Per-Scout charge</t>
  </si>
  <si>
    <t>Extra cost for group</t>
  </si>
  <si>
    <t>Extra Costs</t>
  </si>
  <si>
    <t>Per stay-car</t>
  </si>
  <si>
    <t>Per group</t>
  </si>
  <si>
    <t>Total</t>
  </si>
  <si>
    <t>Per shuttle-car</t>
  </si>
  <si>
    <t>Extra cost per stay-car</t>
  </si>
  <si>
    <t>Extra cost per shuttle-car</t>
  </si>
  <si>
    <t>Day event expense estimate</t>
  </si>
  <si>
    <t>Extra cost per Scout</t>
  </si>
  <si>
    <t>Extra cost per adult</t>
  </si>
  <si>
    <t>Per adult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</si>
</sst>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4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4" fontId="0" fillId="0" borderId="0" xfId="0" applyNumberFormat="1"/>
    <xf numFmtId="0" fontId="1" fillId="0" borderId="0" xfId="0" applyFont="1"/>
    <xf numFmtId="0" fontId="2" fillId="0" borderId="0" xfId="0" applyFont="1"/>
    <xf numFmtId="44" fontId="3" fillId="0" borderId="1" xfId="0" applyNumberFormat="1" applyFont="1" applyBorder="1"/>
    <xf numFmtId="0" fontId="0" fillId="2" borderId="0" xfId="0" applyFill="1"/>
    <xf numFmtId="44" fontId="0" fillId="2" borderId="0" xfId="0" applyNumberFormat="1" applyFill="1"/>
    <xf numFmtId="0" fontId="0" fillId="0" borderId="0" xfId="0" applyAlignment="1">
      <alignment horizontal="right"/>
    </xf>
    <xf numFmtId="44" fontId="3" fillId="0" borderId="0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3"/>
  <sheetViews>
    <sheetView tabSelected="1" workbookViewId="0">
      <selection activeCell="B13" sqref="B13"/>
    </sheetView>
  </sheetViews>
  <sheetFormatPr defaultRowHeight="15"/>
  <cols>
    <col min="1" max="1" width="22.85546875" customWidth="1"/>
    <col min="2" max="2" width="11.140625" customWidth="1"/>
  </cols>
  <sheetData>
    <row r="1" spans="1:3" ht="23.25">
      <c r="A1" s="2" t="s">
        <v>36</v>
      </c>
    </row>
    <row r="2" spans="1:3" ht="23.25">
      <c r="A2" s="2"/>
    </row>
    <row r="3" spans="1:3" ht="21">
      <c r="A3" s="3" t="s">
        <v>14</v>
      </c>
    </row>
    <row r="4" spans="1:3">
      <c r="A4" t="s">
        <v>23</v>
      </c>
      <c r="B4" s="5">
        <v>5</v>
      </c>
    </row>
    <row r="5" spans="1:3">
      <c r="A5" t="s">
        <v>2</v>
      </c>
      <c r="B5" s="5">
        <v>2</v>
      </c>
    </row>
    <row r="6" spans="1:3">
      <c r="A6" t="s">
        <v>3</v>
      </c>
      <c r="B6" s="5">
        <v>1</v>
      </c>
    </row>
    <row r="7" spans="1:3">
      <c r="A7" t="s">
        <v>6</v>
      </c>
      <c r="B7" s="5">
        <v>7</v>
      </c>
      <c r="C7" t="s">
        <v>21</v>
      </c>
    </row>
    <row r="8" spans="1:3">
      <c r="A8" t="s">
        <v>5</v>
      </c>
      <c r="B8" s="5">
        <v>50</v>
      </c>
    </row>
    <row r="9" spans="1:3">
      <c r="A9" t="s">
        <v>8</v>
      </c>
      <c r="B9" s="6">
        <v>0.41</v>
      </c>
    </row>
    <row r="10" spans="1:3">
      <c r="A10" t="s">
        <v>26</v>
      </c>
      <c r="B10" s="6"/>
    </row>
    <row r="11" spans="1:3">
      <c r="A11" t="s">
        <v>9</v>
      </c>
      <c r="B11" s="6"/>
    </row>
    <row r="12" spans="1:3">
      <c r="A12" t="s">
        <v>37</v>
      </c>
      <c r="B12" s="6">
        <v>12.5</v>
      </c>
    </row>
    <row r="13" spans="1:3">
      <c r="A13" t="s">
        <v>38</v>
      </c>
      <c r="B13" s="6"/>
    </row>
    <row r="14" spans="1:3">
      <c r="A14" t="s">
        <v>34</v>
      </c>
      <c r="B14" s="6"/>
    </row>
    <row r="15" spans="1:3">
      <c r="A15" t="s">
        <v>35</v>
      </c>
      <c r="B15" s="6"/>
    </row>
    <row r="16" spans="1:3">
      <c r="A16" t="s">
        <v>28</v>
      </c>
      <c r="B16" s="6"/>
    </row>
    <row r="17" spans="1:3">
      <c r="A17" t="s">
        <v>27</v>
      </c>
      <c r="B17" s="6">
        <v>30</v>
      </c>
    </row>
    <row r="18" spans="1:3">
      <c r="B18" s="1"/>
    </row>
    <row r="19" spans="1:3" ht="21">
      <c r="A19" s="3" t="s">
        <v>15</v>
      </c>
      <c r="B19" s="7" t="s">
        <v>17</v>
      </c>
      <c r="C19" s="7" t="s">
        <v>25</v>
      </c>
    </row>
    <row r="20" spans="1:3">
      <c r="A20" t="s">
        <v>19</v>
      </c>
      <c r="B20">
        <f>(B4+B5) - (B6*B7)</f>
        <v>0</v>
      </c>
      <c r="C20" t="s">
        <v>20</v>
      </c>
    </row>
    <row r="21" spans="1:3">
      <c r="A21" t="s">
        <v>4</v>
      </c>
      <c r="B21">
        <f>CEILING(MAX(B20,0)/(B7-1),1)</f>
        <v>0</v>
      </c>
    </row>
    <row r="22" spans="1:3">
      <c r="A22" t="s">
        <v>10</v>
      </c>
      <c r="B22">
        <f>B6*B8*2</f>
        <v>100</v>
      </c>
    </row>
    <row r="23" spans="1:3">
      <c r="A23" t="s">
        <v>11</v>
      </c>
      <c r="B23">
        <f>B21*B8*4</f>
        <v>0</v>
      </c>
    </row>
    <row r="24" spans="1:3">
      <c r="A24" t="s">
        <v>12</v>
      </c>
      <c r="B24">
        <f>B22+B23</f>
        <v>100</v>
      </c>
    </row>
    <row r="25" spans="1:3">
      <c r="A25" t="s">
        <v>7</v>
      </c>
      <c r="B25" s="4">
        <f>B24*B9</f>
        <v>41</v>
      </c>
      <c r="C25" s="1">
        <f>B25/B4</f>
        <v>8.1999999999999993</v>
      </c>
    </row>
    <row r="26" spans="1:3">
      <c r="B26" s="1"/>
    </row>
    <row r="27" spans="1:3" ht="21">
      <c r="A27" s="3" t="s">
        <v>16</v>
      </c>
      <c r="B27" s="7" t="s">
        <v>17</v>
      </c>
      <c r="C27" s="7" t="s">
        <v>25</v>
      </c>
    </row>
    <row r="28" spans="1:3">
      <c r="A28" t="s">
        <v>24</v>
      </c>
      <c r="B28" s="1">
        <f>B10*B4</f>
        <v>0</v>
      </c>
    </row>
    <row r="29" spans="1:3">
      <c r="A29" t="s">
        <v>0</v>
      </c>
      <c r="B29" s="1">
        <f>B11*B5</f>
        <v>0</v>
      </c>
    </row>
    <row r="30" spans="1:3">
      <c r="A30" t="s">
        <v>22</v>
      </c>
      <c r="B30" s="4">
        <f>SUM(B28:B29)</f>
        <v>0</v>
      </c>
      <c r="C30" s="1">
        <f>B30/B4</f>
        <v>0</v>
      </c>
    </row>
    <row r="31" spans="1:3">
      <c r="B31" s="8"/>
      <c r="C31" s="1"/>
    </row>
    <row r="32" spans="1:3" ht="21">
      <c r="A32" s="3" t="s">
        <v>29</v>
      </c>
      <c r="B32" s="8"/>
      <c r="C32" s="1"/>
    </row>
    <row r="33" spans="1:3">
      <c r="A33" t="s">
        <v>25</v>
      </c>
      <c r="B33" s="1">
        <f>B12*B4</f>
        <v>62.5</v>
      </c>
      <c r="C33" s="1">
        <f>B33/B$4</f>
        <v>12.5</v>
      </c>
    </row>
    <row r="34" spans="1:3">
      <c r="A34" t="s">
        <v>39</v>
      </c>
      <c r="B34" s="1">
        <f>B13*B5</f>
        <v>0</v>
      </c>
      <c r="C34" s="1">
        <f>B34/B$4</f>
        <v>0</v>
      </c>
    </row>
    <row r="35" spans="1:3">
      <c r="A35" t="s">
        <v>30</v>
      </c>
      <c r="B35" s="1">
        <f>B14*B6</f>
        <v>0</v>
      </c>
      <c r="C35" s="1">
        <f>B35/B$4</f>
        <v>0</v>
      </c>
    </row>
    <row r="36" spans="1:3">
      <c r="A36" t="s">
        <v>33</v>
      </c>
      <c r="B36" s="1">
        <f>B15*B21</f>
        <v>0</v>
      </c>
      <c r="C36" s="1">
        <f>B36/B$4</f>
        <v>0</v>
      </c>
    </row>
    <row r="37" spans="1:3">
      <c r="A37" t="s">
        <v>31</v>
      </c>
      <c r="B37" s="1">
        <f>B16</f>
        <v>0</v>
      </c>
      <c r="C37" s="1">
        <f>B37/B$4</f>
        <v>0</v>
      </c>
    </row>
    <row r="38" spans="1:3">
      <c r="A38" t="s">
        <v>32</v>
      </c>
      <c r="B38" s="4">
        <f>SUM(B33:B37)</f>
        <v>62.5</v>
      </c>
      <c r="C38" s="1">
        <f>B38/B$4</f>
        <v>12.5</v>
      </c>
    </row>
    <row r="39" spans="1:3">
      <c r="B39" s="1"/>
    </row>
    <row r="40" spans="1:3" ht="21">
      <c r="A40" s="3" t="s">
        <v>17</v>
      </c>
      <c r="B40" s="7" t="s">
        <v>17</v>
      </c>
      <c r="C40" s="7" t="s">
        <v>25</v>
      </c>
    </row>
    <row r="41" spans="1:3">
      <c r="A41" t="s">
        <v>1</v>
      </c>
      <c r="B41" s="1">
        <f>B4*B17</f>
        <v>150</v>
      </c>
    </row>
    <row r="42" spans="1:3">
      <c r="A42" t="s">
        <v>18</v>
      </c>
      <c r="B42" s="1">
        <f>B25+B28+B29+B38</f>
        <v>103.5</v>
      </c>
      <c r="C42" s="1">
        <f>B42/B4</f>
        <v>20.7</v>
      </c>
    </row>
    <row r="43" spans="1:3">
      <c r="A43" t="s">
        <v>13</v>
      </c>
      <c r="B43" s="4">
        <f>B41-B42</f>
        <v>46.5</v>
      </c>
      <c r="C43" s="1">
        <f>B43/B4</f>
        <v>9.3000000000000007</v>
      </c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Jordan</dc:creator>
  <cp:lastModifiedBy>Jordan Brown</cp:lastModifiedBy>
  <dcterms:created xsi:type="dcterms:W3CDTF">2012-09-24T18:40:00Z</dcterms:created>
  <dcterms:modified xsi:type="dcterms:W3CDTF">2015-08-26T15:54:11Z</dcterms:modified>
</cp:coreProperties>
</file>